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n Jorge\Base con formato\12 Industria y Energía\excel\"/>
    </mc:Choice>
  </mc:AlternateContent>
  <bookViews>
    <workbookView xWindow="0" yWindow="0" windowWidth="28800" windowHeight="11700"/>
  </bookViews>
  <sheets>
    <sheet name="Cuadro 121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I47" i="1" s="1"/>
  <c r="D46" i="1"/>
  <c r="I46" i="1" s="1"/>
  <c r="I45" i="1"/>
  <c r="D45" i="1"/>
  <c r="D44" i="1"/>
  <c r="I44" i="1" s="1"/>
  <c r="D43" i="1"/>
  <c r="I43" i="1" s="1"/>
  <c r="D42" i="1"/>
  <c r="I42" i="1" s="1"/>
  <c r="I41" i="1"/>
  <c r="D41" i="1"/>
  <c r="D40" i="1"/>
  <c r="I40" i="1" s="1"/>
  <c r="D39" i="1"/>
  <c r="I39" i="1" s="1"/>
  <c r="D38" i="1"/>
  <c r="I38" i="1" s="1"/>
  <c r="I37" i="1"/>
  <c r="D37" i="1"/>
  <c r="D36" i="1"/>
  <c r="I36" i="1" s="1"/>
  <c r="D35" i="1"/>
  <c r="I35" i="1" s="1"/>
  <c r="D34" i="1"/>
  <c r="I34" i="1" s="1"/>
  <c r="I33" i="1"/>
  <c r="D32" i="1"/>
  <c r="I32" i="1" s="1"/>
  <c r="I31" i="1"/>
  <c r="D31" i="1"/>
  <c r="D30" i="1"/>
  <c r="I30" i="1" s="1"/>
  <c r="D29" i="1"/>
  <c r="I29" i="1" s="1"/>
  <c r="D28" i="1"/>
  <c r="I28" i="1" s="1"/>
  <c r="I27" i="1"/>
  <c r="D27" i="1"/>
  <c r="I26" i="1"/>
  <c r="I25" i="1"/>
  <c r="I24" i="1"/>
</calcChain>
</file>

<file path=xl/sharedStrings.xml><?xml version="1.0" encoding="utf-8"?>
<sst xmlns="http://schemas.openxmlformats.org/spreadsheetml/2006/main" count="28" uniqueCount="17">
  <si>
    <t>Cuadro 1215</t>
  </si>
  <si>
    <t>COSTA RICA: CONSUMO DE ENERGÍA ELÉCTRICA SEGÚN SECTOR 1977-2018</t>
  </si>
  <si>
    <t>(En Terajoules)</t>
  </si>
  <si>
    <t>Año</t>
  </si>
  <si>
    <t>Residencial</t>
  </si>
  <si>
    <t>Sector público</t>
  </si>
  <si>
    <t xml:space="preserve">Comercio y servicios </t>
  </si>
  <si>
    <t>Industrial</t>
  </si>
  <si>
    <t xml:space="preserve">Agropecuario </t>
  </si>
  <si>
    <t>Transporte</t>
  </si>
  <si>
    <t>Construcción y otros</t>
  </si>
  <si>
    <t xml:space="preserve"> Total </t>
  </si>
  <si>
    <t>nd</t>
  </si>
  <si>
    <t>Nota:</t>
  </si>
  <si>
    <t>Se tiene  de 1960 a 1976 el consumo total de energía por sector en terajoules, en CIEMI (1978), Memoria del I Seminario Nacional de Energía, p. 68.</t>
  </si>
  <si>
    <t>Fuente:</t>
  </si>
  <si>
    <t>1977-1988, 1976-2008, ICE, Dirección Sectorial de Energía (2009), Encuesta de demanda eléctrica nacional por sector y uso año 2007, Cuadro 2.5.
1989-1995, MINAE, Dirección Sectorial de Energía, Memoria Estadística del Sector Energía 1989-2008, Cuadro 4.5.4.
1996-2018 MINAE, Secretaría de Planificación Subsector Energía, Balances Energéticos Nacionales de cada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</si>
</sst>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164" fontId="2" fillId="2" borderId="0" xfId="1" applyNumberFormat="1" applyFont="1" applyFill="1" applyBorder="1"/>
    <xf numFmtId="164" fontId="2" fillId="2" borderId="0" xfId="1" applyNumberFormat="1" applyFont="1" applyFill="1" applyBorder="1" applyAlignment="1">
      <alignment horizontal="right"/>
    </xf>
    <xf numFmtId="3" fontId="2" fillId="2" borderId="0" xfId="0" applyNumberFormat="1" applyFont="1" applyFill="1" applyBorder="1"/>
    <xf numFmtId="0" fontId="1" fillId="2" borderId="2" xfId="0" applyFont="1" applyFill="1" applyBorder="1" applyAlignment="1">
      <alignment horizontal="center"/>
    </xf>
    <xf numFmtId="164" fontId="2" fillId="2" borderId="2" xfId="1" applyNumberFormat="1" applyFont="1" applyFill="1" applyBorder="1"/>
    <xf numFmtId="0" fontId="1" fillId="2" borderId="0" xfId="0" applyFont="1" applyFill="1"/>
    <xf numFmtId="0" fontId="2" fillId="2" borderId="0" xfId="0" applyFont="1" applyFill="1" applyAlignment="1">
      <alignment horizontal="justify" vertical="center" wrapText="1"/>
    </xf>
    <xf numFmtId="0" fontId="2" fillId="2" borderId="0" xfId="0" applyFont="1" applyFill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abSelected="1" zoomScaleNormal="100" workbookViewId="0">
      <pane xSplit="1" ySplit="5" topLeftCell="B12" activePane="bottomRight" state="frozen"/>
      <selection pane="topRight" activeCell="B1" sqref="B1"/>
      <selection pane="bottomLeft" activeCell="A6" sqref="A6"/>
      <selection pane="bottomRight" activeCell="O30" sqref="O30"/>
    </sheetView>
  </sheetViews>
  <sheetFormatPr baseColWidth="10" defaultRowHeight="12.75" x14ac:dyDescent="0.2"/>
  <cols>
    <col min="1" max="1" width="7.85546875" style="2" bestFit="1" customWidth="1"/>
    <col min="2" max="2" width="11.5703125" style="2" bestFit="1" customWidth="1"/>
    <col min="3" max="3" width="14.140625" style="2" bestFit="1" customWidth="1"/>
    <col min="4" max="4" width="11.28515625" style="2" customWidth="1"/>
    <col min="5" max="5" width="9.42578125" style="2" bestFit="1" customWidth="1"/>
    <col min="6" max="6" width="13.28515625" style="2" bestFit="1" customWidth="1"/>
    <col min="7" max="7" width="10.7109375" style="2" bestFit="1" customWidth="1"/>
    <col min="8" max="8" width="13" style="2" customWidth="1"/>
    <col min="9" max="9" width="8.42578125" style="2" customWidth="1"/>
    <col min="10" max="16384" width="11.42578125" style="2"/>
  </cols>
  <sheetData>
    <row r="1" spans="1:9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9" ht="15" customHeight="1" x14ac:dyDescent="0.2">
      <c r="A4" s="4"/>
      <c r="B4" s="5"/>
      <c r="C4" s="5"/>
      <c r="D4" s="5"/>
      <c r="E4" s="5"/>
      <c r="F4" s="5"/>
      <c r="G4" s="5"/>
      <c r="H4" s="5"/>
      <c r="I4" s="5"/>
    </row>
    <row r="5" spans="1:9" ht="25.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</row>
    <row r="6" spans="1:9" x14ac:dyDescent="0.2">
      <c r="A6" s="7">
        <v>1977</v>
      </c>
      <c r="B6" s="8">
        <v>2381</v>
      </c>
      <c r="C6" s="8">
        <v>470</v>
      </c>
      <c r="D6" s="8">
        <v>759</v>
      </c>
      <c r="E6" s="8">
        <v>1317</v>
      </c>
      <c r="F6" s="8">
        <v>235</v>
      </c>
      <c r="G6" s="9" t="s">
        <v>12</v>
      </c>
      <c r="H6" s="8">
        <v>27</v>
      </c>
      <c r="I6" s="8">
        <v>5188</v>
      </c>
    </row>
    <row r="7" spans="1:9" x14ac:dyDescent="0.2">
      <c r="A7" s="7">
        <v>1978</v>
      </c>
      <c r="B7" s="8">
        <v>2580</v>
      </c>
      <c r="C7" s="8">
        <v>484</v>
      </c>
      <c r="D7" s="8">
        <v>745</v>
      </c>
      <c r="E7" s="8">
        <v>1621</v>
      </c>
      <c r="F7" s="8">
        <v>289</v>
      </c>
      <c r="G7" s="9" t="s">
        <v>12</v>
      </c>
      <c r="H7" s="8">
        <v>30</v>
      </c>
      <c r="I7" s="8">
        <v>5749</v>
      </c>
    </row>
    <row r="8" spans="1:9" x14ac:dyDescent="0.2">
      <c r="A8" s="7">
        <v>1979</v>
      </c>
      <c r="B8" s="8">
        <v>2688</v>
      </c>
      <c r="C8" s="8">
        <v>526</v>
      </c>
      <c r="D8" s="8">
        <v>795</v>
      </c>
      <c r="E8" s="8">
        <v>1726</v>
      </c>
      <c r="F8" s="8">
        <v>308</v>
      </c>
      <c r="G8" s="9" t="s">
        <v>12</v>
      </c>
      <c r="H8" s="8">
        <v>32</v>
      </c>
      <c r="I8" s="8">
        <v>6075</v>
      </c>
    </row>
    <row r="9" spans="1:9" x14ac:dyDescent="0.2">
      <c r="A9" s="7">
        <v>1980</v>
      </c>
      <c r="B9" s="8">
        <v>3035</v>
      </c>
      <c r="C9" s="8">
        <v>589</v>
      </c>
      <c r="D9" s="8">
        <v>882</v>
      </c>
      <c r="E9" s="8">
        <v>1930</v>
      </c>
      <c r="F9" s="8">
        <v>345</v>
      </c>
      <c r="G9" s="9" t="s">
        <v>12</v>
      </c>
      <c r="H9" s="8">
        <v>36</v>
      </c>
      <c r="I9" s="8">
        <v>6817</v>
      </c>
    </row>
    <row r="10" spans="1:9" x14ac:dyDescent="0.2">
      <c r="A10" s="7">
        <v>1981</v>
      </c>
      <c r="B10" s="8">
        <v>3243</v>
      </c>
      <c r="C10" s="8">
        <v>721</v>
      </c>
      <c r="D10" s="8">
        <v>1086</v>
      </c>
      <c r="E10" s="8">
        <v>1934</v>
      </c>
      <c r="F10" s="8">
        <v>345</v>
      </c>
      <c r="G10" s="9" t="s">
        <v>12</v>
      </c>
      <c r="H10" s="8">
        <v>39</v>
      </c>
      <c r="I10" s="8">
        <v>7369</v>
      </c>
    </row>
    <row r="11" spans="1:9" x14ac:dyDescent="0.2">
      <c r="A11" s="7">
        <v>1982</v>
      </c>
      <c r="B11" s="8">
        <v>3405</v>
      </c>
      <c r="C11" s="8">
        <v>813</v>
      </c>
      <c r="D11" s="8">
        <v>1261</v>
      </c>
      <c r="E11" s="8">
        <v>1627</v>
      </c>
      <c r="F11" s="8">
        <v>291</v>
      </c>
      <c r="G11" s="9" t="s">
        <v>12</v>
      </c>
      <c r="H11" s="8">
        <v>38</v>
      </c>
      <c r="I11" s="8">
        <v>7436</v>
      </c>
    </row>
    <row r="12" spans="1:9" x14ac:dyDescent="0.2">
      <c r="A12" s="7">
        <v>1983</v>
      </c>
      <c r="B12" s="8">
        <v>3517</v>
      </c>
      <c r="C12" s="8">
        <v>819</v>
      </c>
      <c r="D12" s="8">
        <v>1271</v>
      </c>
      <c r="E12" s="8">
        <v>1774</v>
      </c>
      <c r="F12" s="8">
        <v>317</v>
      </c>
      <c r="G12" s="9" t="s">
        <v>12</v>
      </c>
      <c r="H12" s="8">
        <v>40</v>
      </c>
      <c r="I12" s="8">
        <v>7737</v>
      </c>
    </row>
    <row r="13" spans="1:9" x14ac:dyDescent="0.2">
      <c r="A13" s="7">
        <v>1984</v>
      </c>
      <c r="B13" s="8">
        <v>3767</v>
      </c>
      <c r="C13" s="8">
        <v>858</v>
      </c>
      <c r="D13" s="8">
        <v>1321</v>
      </c>
      <c r="E13" s="8">
        <v>2058</v>
      </c>
      <c r="F13" s="8">
        <v>367</v>
      </c>
      <c r="G13" s="9" t="s">
        <v>12</v>
      </c>
      <c r="H13" s="8">
        <v>44</v>
      </c>
      <c r="I13" s="8">
        <v>8414</v>
      </c>
    </row>
    <row r="14" spans="1:9" x14ac:dyDescent="0.2">
      <c r="A14" s="7">
        <v>1985</v>
      </c>
      <c r="B14" s="8">
        <v>4042</v>
      </c>
      <c r="C14" s="8">
        <v>914</v>
      </c>
      <c r="D14" s="8">
        <v>1431</v>
      </c>
      <c r="E14" s="8">
        <v>2092</v>
      </c>
      <c r="F14" s="8">
        <v>374</v>
      </c>
      <c r="G14" s="9" t="s">
        <v>12</v>
      </c>
      <c r="H14" s="8">
        <v>46</v>
      </c>
      <c r="I14" s="8">
        <v>8898</v>
      </c>
    </row>
    <row r="15" spans="1:9" x14ac:dyDescent="0.2">
      <c r="A15" s="7">
        <v>1986</v>
      </c>
      <c r="B15" s="8">
        <v>4473</v>
      </c>
      <c r="C15" s="8">
        <v>952</v>
      </c>
      <c r="D15" s="8">
        <v>1512</v>
      </c>
      <c r="E15" s="8">
        <v>2230</v>
      </c>
      <c r="F15" s="8">
        <v>398</v>
      </c>
      <c r="G15" s="9" t="s">
        <v>12</v>
      </c>
      <c r="H15" s="8">
        <v>48</v>
      </c>
      <c r="I15" s="8">
        <v>9614</v>
      </c>
    </row>
    <row r="16" spans="1:9" ht="12.75" customHeight="1" x14ac:dyDescent="0.2">
      <c r="A16" s="7">
        <v>1987</v>
      </c>
      <c r="B16" s="8">
        <v>4891</v>
      </c>
      <c r="C16" s="8">
        <v>1019</v>
      </c>
      <c r="D16" s="8">
        <v>1630</v>
      </c>
      <c r="E16" s="8">
        <v>2397</v>
      </c>
      <c r="F16" s="8">
        <v>428</v>
      </c>
      <c r="G16" s="9" t="s">
        <v>12</v>
      </c>
      <c r="H16" s="8">
        <v>52</v>
      </c>
      <c r="I16" s="8">
        <v>10417</v>
      </c>
    </row>
    <row r="17" spans="1:9" ht="12.75" customHeight="1" x14ac:dyDescent="0.2">
      <c r="A17" s="7">
        <v>1988</v>
      </c>
      <c r="B17" s="8">
        <v>5061</v>
      </c>
      <c r="C17" s="8">
        <v>1062</v>
      </c>
      <c r="D17" s="8">
        <v>1681</v>
      </c>
      <c r="E17" s="8">
        <v>2387</v>
      </c>
      <c r="F17" s="8">
        <v>426</v>
      </c>
      <c r="G17" s="9" t="s">
        <v>12</v>
      </c>
      <c r="H17" s="8">
        <v>53</v>
      </c>
      <c r="I17" s="8">
        <v>10671</v>
      </c>
    </row>
    <row r="18" spans="1:9" ht="12.75" customHeight="1" x14ac:dyDescent="0.2">
      <c r="A18" s="7">
        <v>1989</v>
      </c>
      <c r="B18" s="8">
        <v>5250</v>
      </c>
      <c r="C18" s="8">
        <v>1082</v>
      </c>
      <c r="D18" s="8">
        <v>1749</v>
      </c>
      <c r="E18" s="8">
        <v>2575</v>
      </c>
      <c r="F18" s="8">
        <v>469</v>
      </c>
      <c r="G18" s="8">
        <v>53</v>
      </c>
      <c r="H18" s="8">
        <v>57</v>
      </c>
      <c r="I18" s="8">
        <v>11236</v>
      </c>
    </row>
    <row r="19" spans="1:9" ht="12.75" customHeight="1" x14ac:dyDescent="0.2">
      <c r="A19" s="7">
        <v>1990</v>
      </c>
      <c r="B19" s="8">
        <v>5618</v>
      </c>
      <c r="C19" s="8">
        <v>1115</v>
      </c>
      <c r="D19" s="8">
        <v>1813</v>
      </c>
      <c r="E19" s="8">
        <v>2731</v>
      </c>
      <c r="F19" s="8">
        <v>497</v>
      </c>
      <c r="G19" s="8">
        <v>54</v>
      </c>
      <c r="H19" s="8">
        <v>59</v>
      </c>
      <c r="I19" s="8">
        <v>11888</v>
      </c>
    </row>
    <row r="20" spans="1:9" ht="12.75" customHeight="1" x14ac:dyDescent="0.2">
      <c r="A20" s="7">
        <v>1991</v>
      </c>
      <c r="B20" s="8">
        <v>5811</v>
      </c>
      <c r="C20" s="8">
        <v>1143</v>
      </c>
      <c r="D20" s="8">
        <v>1803</v>
      </c>
      <c r="E20" s="8">
        <v>2880</v>
      </c>
      <c r="F20" s="8">
        <v>523</v>
      </c>
      <c r="G20" s="8">
        <v>49</v>
      </c>
      <c r="H20" s="8">
        <v>61</v>
      </c>
      <c r="I20" s="8">
        <v>12271</v>
      </c>
    </row>
    <row r="21" spans="1:9" ht="12.75" customHeight="1" x14ac:dyDescent="0.2">
      <c r="A21" s="7">
        <v>1992</v>
      </c>
      <c r="B21" s="8">
        <v>5980</v>
      </c>
      <c r="C21" s="8">
        <v>1228</v>
      </c>
      <c r="D21" s="8">
        <v>1964</v>
      </c>
      <c r="E21" s="8">
        <v>3296</v>
      </c>
      <c r="F21" s="8">
        <v>592</v>
      </c>
      <c r="G21" s="8">
        <v>18</v>
      </c>
      <c r="H21" s="8">
        <v>68</v>
      </c>
      <c r="I21" s="8">
        <v>13145</v>
      </c>
    </row>
    <row r="22" spans="1:9" ht="12.75" customHeight="1" x14ac:dyDescent="0.2">
      <c r="A22" s="7">
        <v>1993</v>
      </c>
      <c r="B22" s="8">
        <v>6450</v>
      </c>
      <c r="C22" s="8">
        <v>1266</v>
      </c>
      <c r="D22" s="8">
        <v>2020</v>
      </c>
      <c r="E22" s="8">
        <v>3530</v>
      </c>
      <c r="F22" s="8">
        <v>634</v>
      </c>
      <c r="G22" s="8">
        <v>18</v>
      </c>
      <c r="H22" s="8">
        <v>72</v>
      </c>
      <c r="I22" s="8">
        <v>13989</v>
      </c>
    </row>
    <row r="23" spans="1:9" ht="12.75" customHeight="1" x14ac:dyDescent="0.2">
      <c r="A23" s="7">
        <v>1994</v>
      </c>
      <c r="B23" s="8">
        <v>6893</v>
      </c>
      <c r="C23" s="8">
        <v>1370</v>
      </c>
      <c r="D23" s="8">
        <v>2205</v>
      </c>
      <c r="E23" s="8">
        <v>3863</v>
      </c>
      <c r="F23" s="8">
        <v>694</v>
      </c>
      <c r="G23" s="8">
        <v>21</v>
      </c>
      <c r="H23" s="8">
        <v>78</v>
      </c>
      <c r="I23" s="8">
        <v>15124</v>
      </c>
    </row>
    <row r="24" spans="1:9" ht="12.75" customHeight="1" x14ac:dyDescent="0.2">
      <c r="A24" s="7">
        <v>1995</v>
      </c>
      <c r="B24" s="8">
        <v>7073</v>
      </c>
      <c r="C24" s="8">
        <v>422</v>
      </c>
      <c r="D24" s="8">
        <v>4412</v>
      </c>
      <c r="E24" s="8">
        <v>3620</v>
      </c>
      <c r="F24" s="8">
        <v>86</v>
      </c>
      <c r="G24" s="8">
        <v>0</v>
      </c>
      <c r="H24" s="8">
        <v>0</v>
      </c>
      <c r="I24" s="8">
        <f t="shared" ref="I24:I29" si="0">+B24+C24+D24+E24+F24+G24+H24</f>
        <v>15613</v>
      </c>
    </row>
    <row r="25" spans="1:9" ht="12.75" customHeight="1" x14ac:dyDescent="0.2">
      <c r="A25" s="7">
        <v>1996</v>
      </c>
      <c r="B25" s="8">
        <v>7353</v>
      </c>
      <c r="C25" s="8">
        <v>436</v>
      </c>
      <c r="D25" s="8">
        <v>4476</v>
      </c>
      <c r="E25" s="8">
        <v>3672</v>
      </c>
      <c r="F25" s="8">
        <v>87</v>
      </c>
      <c r="G25" s="8">
        <v>0</v>
      </c>
      <c r="H25" s="8">
        <v>0</v>
      </c>
      <c r="I25" s="8">
        <f t="shared" si="0"/>
        <v>16024</v>
      </c>
    </row>
    <row r="26" spans="1:9" ht="12.75" customHeight="1" x14ac:dyDescent="0.2">
      <c r="A26" s="7">
        <v>1997</v>
      </c>
      <c r="B26" s="8">
        <v>7629</v>
      </c>
      <c r="C26" s="8">
        <v>457</v>
      </c>
      <c r="D26" s="8">
        <v>4814</v>
      </c>
      <c r="E26" s="8">
        <v>3950</v>
      </c>
      <c r="F26" s="8">
        <v>94</v>
      </c>
      <c r="G26" s="8">
        <v>0</v>
      </c>
      <c r="H26" s="8">
        <v>0</v>
      </c>
      <c r="I26" s="8">
        <f t="shared" si="0"/>
        <v>16944</v>
      </c>
    </row>
    <row r="27" spans="1:9" x14ac:dyDescent="0.2">
      <c r="A27" s="7">
        <v>1998</v>
      </c>
      <c r="B27" s="8">
        <v>8182</v>
      </c>
      <c r="C27" s="8">
        <v>479</v>
      </c>
      <c r="D27" s="8">
        <f>2450+2650</f>
        <v>5100</v>
      </c>
      <c r="E27" s="8">
        <v>4442</v>
      </c>
      <c r="F27" s="8">
        <v>102</v>
      </c>
      <c r="G27" s="8">
        <v>0</v>
      </c>
      <c r="H27" s="8">
        <v>0</v>
      </c>
      <c r="I27" s="8">
        <f t="shared" si="0"/>
        <v>18305</v>
      </c>
    </row>
    <row r="28" spans="1:9" x14ac:dyDescent="0.2">
      <c r="A28" s="7">
        <v>1999</v>
      </c>
      <c r="B28" s="8">
        <v>8571</v>
      </c>
      <c r="C28" s="8">
        <v>580</v>
      </c>
      <c r="D28" s="8">
        <f>2671+2456</f>
        <v>5127</v>
      </c>
      <c r="E28" s="8">
        <v>4847</v>
      </c>
      <c r="F28" s="8">
        <v>106</v>
      </c>
      <c r="G28" s="8">
        <v>0</v>
      </c>
      <c r="H28" s="8">
        <v>0</v>
      </c>
      <c r="I28" s="8">
        <f t="shared" si="0"/>
        <v>19231</v>
      </c>
    </row>
    <row r="29" spans="1:9" x14ac:dyDescent="0.2">
      <c r="A29" s="7">
        <v>2000</v>
      </c>
      <c r="B29" s="8">
        <v>9050</v>
      </c>
      <c r="C29" s="8">
        <v>616</v>
      </c>
      <c r="D29" s="8">
        <f>4193+3335</f>
        <v>7528</v>
      </c>
      <c r="E29" s="8">
        <v>5038</v>
      </c>
      <c r="F29" s="8">
        <v>118</v>
      </c>
      <c r="G29" s="8">
        <v>0</v>
      </c>
      <c r="H29" s="8"/>
      <c r="I29" s="8">
        <f t="shared" si="0"/>
        <v>22350</v>
      </c>
    </row>
    <row r="30" spans="1:9" x14ac:dyDescent="0.2">
      <c r="A30" s="7">
        <v>2001</v>
      </c>
      <c r="B30" s="8">
        <v>9397</v>
      </c>
      <c r="C30" s="8">
        <v>592</v>
      </c>
      <c r="D30" s="8">
        <f>2876+3472</f>
        <v>6348</v>
      </c>
      <c r="E30" s="8">
        <v>5122</v>
      </c>
      <c r="F30" s="8">
        <v>129</v>
      </c>
      <c r="G30" s="8">
        <v>0</v>
      </c>
      <c r="H30" s="8">
        <v>314</v>
      </c>
      <c r="I30" s="8">
        <f>+B30+C30+D30+E30+F30+G30+H30</f>
        <v>21902</v>
      </c>
    </row>
    <row r="31" spans="1:9" x14ac:dyDescent="0.2">
      <c r="A31" s="7">
        <v>2002</v>
      </c>
      <c r="B31" s="8">
        <v>9894</v>
      </c>
      <c r="C31" s="8">
        <v>623</v>
      </c>
      <c r="D31" s="8">
        <f>3028+3656</f>
        <v>6684</v>
      </c>
      <c r="E31" s="8">
        <v>5522</v>
      </c>
      <c r="F31" s="8">
        <v>136</v>
      </c>
      <c r="G31" s="8">
        <v>0</v>
      </c>
      <c r="H31" s="8">
        <v>127</v>
      </c>
      <c r="I31" s="8">
        <f>+B31+C31+D31+E31+F31+G31+H31</f>
        <v>22986</v>
      </c>
    </row>
    <row r="32" spans="1:9" x14ac:dyDescent="0.2">
      <c r="A32" s="7">
        <v>2003</v>
      </c>
      <c r="B32" s="8">
        <v>10300</v>
      </c>
      <c r="C32" s="8">
        <v>598</v>
      </c>
      <c r="D32" s="8">
        <f>2389+4005</f>
        <v>6394</v>
      </c>
      <c r="E32" s="8">
        <v>6872</v>
      </c>
      <c r="F32" s="8">
        <v>0</v>
      </c>
      <c r="G32" s="8">
        <v>0</v>
      </c>
      <c r="H32" s="8">
        <v>0</v>
      </c>
      <c r="I32" s="8">
        <f>+B32+C32+D32+E32+F32+G32+H32</f>
        <v>24164</v>
      </c>
    </row>
    <row r="33" spans="1:10" x14ac:dyDescent="0.2">
      <c r="A33" s="7">
        <v>2004</v>
      </c>
      <c r="B33" s="8">
        <v>10628</v>
      </c>
      <c r="C33" s="8">
        <v>643</v>
      </c>
      <c r="D33" s="8">
        <v>6916</v>
      </c>
      <c r="E33" s="8">
        <v>7024</v>
      </c>
      <c r="F33" s="8">
        <v>0</v>
      </c>
      <c r="G33" s="8">
        <v>0</v>
      </c>
      <c r="H33" s="8">
        <v>0</v>
      </c>
      <c r="I33" s="8">
        <f>+B33+C33+D33+E33+F33+G33+H33</f>
        <v>25211</v>
      </c>
    </row>
    <row r="34" spans="1:10" x14ac:dyDescent="0.2">
      <c r="A34" s="7">
        <v>2005</v>
      </c>
      <c r="B34" s="8">
        <v>11012</v>
      </c>
      <c r="C34" s="8">
        <v>2886</v>
      </c>
      <c r="D34" s="8">
        <f>2275+2864</f>
        <v>5139</v>
      </c>
      <c r="E34" s="8">
        <v>6199</v>
      </c>
      <c r="F34" s="8">
        <v>1107</v>
      </c>
      <c r="G34" s="8">
        <v>0</v>
      </c>
      <c r="H34" s="8">
        <v>0</v>
      </c>
      <c r="I34" s="8">
        <f>+B34+C34+D34+E34+F34+G34+H34</f>
        <v>26343</v>
      </c>
    </row>
    <row r="35" spans="1:10" x14ac:dyDescent="0.2">
      <c r="A35" s="7">
        <v>2006</v>
      </c>
      <c r="B35" s="8">
        <v>11465</v>
      </c>
      <c r="C35" s="8">
        <v>3081</v>
      </c>
      <c r="D35" s="8">
        <f>3094+2458</f>
        <v>5552</v>
      </c>
      <c r="E35" s="8">
        <v>6669</v>
      </c>
      <c r="F35" s="8">
        <v>1191</v>
      </c>
      <c r="G35" s="8">
        <v>0</v>
      </c>
      <c r="H35" s="8">
        <v>160</v>
      </c>
      <c r="I35" s="8">
        <f>+B35+C35+D35+E35+F35+G35+H35</f>
        <v>28118</v>
      </c>
    </row>
    <row r="36" spans="1:10" x14ac:dyDescent="0.2">
      <c r="A36" s="7">
        <v>2007</v>
      </c>
      <c r="B36" s="8">
        <v>11824</v>
      </c>
      <c r="C36" s="8">
        <v>3320</v>
      </c>
      <c r="D36" s="8">
        <f>3382+2687</f>
        <v>6069</v>
      </c>
      <c r="E36" s="8">
        <v>7025</v>
      </c>
      <c r="F36" s="8">
        <v>1215</v>
      </c>
      <c r="G36" s="8">
        <v>0</v>
      </c>
      <c r="H36" s="8">
        <v>169</v>
      </c>
      <c r="I36" s="8">
        <f>+B36+C36+D36+E36+F36+G36+H36</f>
        <v>29622</v>
      </c>
    </row>
    <row r="37" spans="1:10" x14ac:dyDescent="0.2">
      <c r="A37" s="7">
        <v>2008</v>
      </c>
      <c r="B37" s="8">
        <v>12044</v>
      </c>
      <c r="C37" s="8">
        <v>3513</v>
      </c>
      <c r="D37" s="8">
        <f>2861+3601</f>
        <v>6462</v>
      </c>
      <c r="E37" s="8">
        <v>6884</v>
      </c>
      <c r="F37" s="8">
        <v>1192</v>
      </c>
      <c r="G37" s="8">
        <v>0</v>
      </c>
      <c r="H37" s="8">
        <v>173</v>
      </c>
      <c r="I37" s="8">
        <f>+B37+C37+D37+E37+F37+G37+H37</f>
        <v>30268</v>
      </c>
    </row>
    <row r="38" spans="1:10" x14ac:dyDescent="0.2">
      <c r="A38" s="7">
        <v>2009</v>
      </c>
      <c r="B38" s="8">
        <v>11928</v>
      </c>
      <c r="C38" s="8">
        <v>3386</v>
      </c>
      <c r="D38" s="8">
        <f>3854+3062</f>
        <v>6916</v>
      </c>
      <c r="E38" s="8">
        <v>6312</v>
      </c>
      <c r="F38" s="8">
        <v>1175</v>
      </c>
      <c r="G38" s="8">
        <v>0</v>
      </c>
      <c r="H38" s="8">
        <v>210</v>
      </c>
      <c r="I38" s="8">
        <f>+B38+C38+D38+E38+F38+G38+H38</f>
        <v>29927</v>
      </c>
    </row>
    <row r="39" spans="1:10" x14ac:dyDescent="0.2">
      <c r="A39" s="7">
        <v>2010</v>
      </c>
      <c r="B39" s="8">
        <v>12083</v>
      </c>
      <c r="C39" s="8">
        <v>3604</v>
      </c>
      <c r="D39" s="8">
        <f>3963+3247</f>
        <v>7210</v>
      </c>
      <c r="E39" s="8">
        <v>6583</v>
      </c>
      <c r="F39" s="8">
        <v>1122</v>
      </c>
      <c r="G39" s="8">
        <v>0</v>
      </c>
      <c r="H39" s="8">
        <v>231</v>
      </c>
      <c r="I39" s="8">
        <f>+B39+C39+D39+E39+F39+G39+H39</f>
        <v>30833</v>
      </c>
    </row>
    <row r="40" spans="1:10" x14ac:dyDescent="0.2">
      <c r="A40" s="7">
        <v>2011</v>
      </c>
      <c r="B40" s="8">
        <v>12188</v>
      </c>
      <c r="C40" s="8">
        <v>3738</v>
      </c>
      <c r="D40" s="8">
        <f>4067+3332</f>
        <v>7399</v>
      </c>
      <c r="E40" s="8">
        <v>6544</v>
      </c>
      <c r="F40" s="8">
        <v>1120</v>
      </c>
      <c r="G40" s="8">
        <v>0</v>
      </c>
      <c r="H40" s="8">
        <v>234</v>
      </c>
      <c r="I40" s="8">
        <f>+B40+C40+D40+E40+F40+G40+H40</f>
        <v>31223</v>
      </c>
    </row>
    <row r="41" spans="1:10" x14ac:dyDescent="0.2">
      <c r="A41" s="7">
        <v>2012</v>
      </c>
      <c r="B41" s="8">
        <v>12505</v>
      </c>
      <c r="C41" s="8">
        <v>3951</v>
      </c>
      <c r="D41" s="8">
        <f>4289+3514</f>
        <v>7803</v>
      </c>
      <c r="E41" s="8">
        <v>6814</v>
      </c>
      <c r="F41" s="8">
        <v>1152</v>
      </c>
      <c r="G41" s="8">
        <v>0</v>
      </c>
      <c r="H41" s="8">
        <v>243</v>
      </c>
      <c r="I41" s="8">
        <f>+B41+C41+D41+E41+F41+G41+H41</f>
        <v>32468</v>
      </c>
      <c r="J41" s="10"/>
    </row>
    <row r="42" spans="1:10" x14ac:dyDescent="0.2">
      <c r="A42" s="7">
        <v>2013</v>
      </c>
      <c r="B42" s="8">
        <v>12479</v>
      </c>
      <c r="C42" s="8">
        <v>4035</v>
      </c>
      <c r="D42" s="8">
        <f>4409+3612</f>
        <v>8021</v>
      </c>
      <c r="E42" s="8">
        <v>6831</v>
      </c>
      <c r="F42" s="8">
        <v>1155</v>
      </c>
      <c r="G42" s="8">
        <v>0</v>
      </c>
      <c r="H42" s="8">
        <v>247</v>
      </c>
      <c r="I42" s="8">
        <f>+B42+C42+D42+E42+F42+G42+H42</f>
        <v>32768</v>
      </c>
    </row>
    <row r="43" spans="1:10" x14ac:dyDescent="0.2">
      <c r="A43" s="7">
        <v>2014</v>
      </c>
      <c r="B43" s="8">
        <v>12658</v>
      </c>
      <c r="C43" s="8">
        <v>4175</v>
      </c>
      <c r="D43" s="8">
        <f>4532+3713</f>
        <v>8245</v>
      </c>
      <c r="E43" s="8">
        <v>6689</v>
      </c>
      <c r="F43" s="8">
        <v>1130</v>
      </c>
      <c r="G43" s="8">
        <v>0</v>
      </c>
      <c r="H43" s="8">
        <v>248</v>
      </c>
      <c r="I43" s="8">
        <f>+B43+C43+D43+E43+F43+G43+H43</f>
        <v>33145</v>
      </c>
    </row>
    <row r="44" spans="1:10" x14ac:dyDescent="0.2">
      <c r="A44" s="7">
        <v>2015</v>
      </c>
      <c r="B44" s="8">
        <v>12992</v>
      </c>
      <c r="C44" s="8">
        <v>4296</v>
      </c>
      <c r="D44" s="8">
        <f>4683+3836</f>
        <v>8519</v>
      </c>
      <c r="E44" s="8">
        <v>6742</v>
      </c>
      <c r="F44" s="8">
        <v>1139</v>
      </c>
      <c r="G44" s="8">
        <v>0</v>
      </c>
      <c r="H44" s="8">
        <v>253</v>
      </c>
      <c r="I44" s="8">
        <f>+B44+C44+D44+E44+F44+G44+H44</f>
        <v>33941</v>
      </c>
    </row>
    <row r="45" spans="1:10" x14ac:dyDescent="0.2">
      <c r="A45" s="7">
        <v>2016</v>
      </c>
      <c r="B45" s="8">
        <v>13391</v>
      </c>
      <c r="C45" s="8">
        <v>4446</v>
      </c>
      <c r="D45" s="8">
        <f>4886+4003</f>
        <v>8889</v>
      </c>
      <c r="E45" s="8">
        <v>7042</v>
      </c>
      <c r="F45" s="8">
        <v>1193</v>
      </c>
      <c r="G45" s="8">
        <v>0</v>
      </c>
      <c r="H45" s="8">
        <v>265</v>
      </c>
      <c r="I45" s="8">
        <f>+B45+C45+D45+E45+F45+G45+H45</f>
        <v>35226</v>
      </c>
    </row>
    <row r="46" spans="1:10" x14ac:dyDescent="0.2">
      <c r="A46" s="7">
        <v>2017</v>
      </c>
      <c r="B46" s="8">
        <v>13598</v>
      </c>
      <c r="C46" s="8">
        <v>4435</v>
      </c>
      <c r="D46" s="8">
        <f>4843+3967</f>
        <v>8810</v>
      </c>
      <c r="E46" s="8">
        <v>7293</v>
      </c>
      <c r="F46" s="8">
        <v>1237</v>
      </c>
      <c r="G46" s="8">
        <v>0</v>
      </c>
      <c r="H46" s="8">
        <v>268</v>
      </c>
      <c r="I46" s="8">
        <f>+B46+C46+D46+E46+F46+G46+H46</f>
        <v>35641</v>
      </c>
    </row>
    <row r="47" spans="1:10" x14ac:dyDescent="0.2">
      <c r="A47" s="11">
        <v>2018</v>
      </c>
      <c r="B47" s="12">
        <v>13844</v>
      </c>
      <c r="C47" s="12">
        <v>4576</v>
      </c>
      <c r="D47" s="12">
        <f>5022+4114</f>
        <v>9136</v>
      </c>
      <c r="E47" s="12">
        <v>6959</v>
      </c>
      <c r="F47" s="12">
        <v>1178</v>
      </c>
      <c r="G47" s="12">
        <v>0</v>
      </c>
      <c r="H47" s="12">
        <v>267</v>
      </c>
      <c r="I47" s="12">
        <f>+B47+C47+D47+E47+F47+G47+H47</f>
        <v>35960</v>
      </c>
    </row>
    <row r="48" spans="1:10" x14ac:dyDescent="0.2">
      <c r="A48" s="13" t="s">
        <v>13</v>
      </c>
      <c r="B48" s="5"/>
      <c r="C48" s="5"/>
      <c r="D48" s="5"/>
      <c r="E48" s="5"/>
      <c r="F48" s="5"/>
      <c r="G48" s="5"/>
      <c r="H48" s="5"/>
      <c r="I48" s="5"/>
    </row>
    <row r="49" spans="1:9" x14ac:dyDescent="0.2">
      <c r="A49" s="14" t="s">
        <v>14</v>
      </c>
      <c r="B49" s="14"/>
      <c r="C49" s="14"/>
      <c r="D49" s="14"/>
      <c r="E49" s="14"/>
      <c r="F49" s="14"/>
      <c r="G49" s="14"/>
      <c r="H49" s="14"/>
      <c r="I49" s="14"/>
    </row>
    <row r="50" spans="1:9" x14ac:dyDescent="0.2">
      <c r="A50" s="13" t="s">
        <v>15</v>
      </c>
      <c r="B50" s="5"/>
      <c r="C50" s="5"/>
      <c r="D50" s="5"/>
      <c r="E50" s="5"/>
      <c r="F50" s="5"/>
      <c r="G50" s="5"/>
      <c r="H50" s="5"/>
      <c r="I50" s="5"/>
    </row>
    <row r="51" spans="1:9" ht="65.25" customHeight="1" x14ac:dyDescent="0.2">
      <c r="A51" s="14" t="s">
        <v>16</v>
      </c>
      <c r="B51" s="14"/>
      <c r="C51" s="14"/>
      <c r="D51" s="14"/>
      <c r="E51" s="14"/>
      <c r="F51" s="14"/>
      <c r="G51" s="14"/>
      <c r="H51" s="14"/>
      <c r="I51" s="14"/>
    </row>
    <row r="52" spans="1:9" x14ac:dyDescent="0.2">
      <c r="A52" s="14"/>
      <c r="B52" s="14"/>
      <c r="C52" s="14"/>
      <c r="D52" s="14"/>
      <c r="E52" s="14"/>
      <c r="F52" s="14"/>
      <c r="G52" s="14"/>
      <c r="H52" s="14"/>
      <c r="I52" s="14"/>
    </row>
    <row r="53" spans="1:9" x14ac:dyDescent="0.2">
      <c r="A53" s="15"/>
      <c r="B53" s="15"/>
      <c r="C53" s="15"/>
      <c r="D53" s="15"/>
      <c r="E53" s="15"/>
      <c r="F53" s="15"/>
      <c r="G53" s="15"/>
      <c r="H53" s="15"/>
      <c r="I53" s="15"/>
    </row>
    <row r="54" spans="1:9" x14ac:dyDescent="0.2">
      <c r="A54" s="15"/>
      <c r="B54" s="15"/>
      <c r="C54" s="15"/>
      <c r="D54" s="15"/>
      <c r="E54" s="15"/>
      <c r="F54" s="15"/>
      <c r="G54" s="15"/>
      <c r="H54" s="15"/>
      <c r="I54" s="15"/>
    </row>
    <row r="55" spans="1:9" x14ac:dyDescent="0.2">
      <c r="A55" s="15"/>
      <c r="B55" s="15"/>
      <c r="C55" s="15"/>
      <c r="D55" s="15"/>
      <c r="E55" s="15"/>
      <c r="F55" s="15"/>
      <c r="G55" s="15"/>
      <c r="H55" s="15"/>
      <c r="I55" s="15"/>
    </row>
  </sheetData>
  <mergeCells count="6">
    <mergeCell ref="A1:I1"/>
    <mergeCell ref="A2:I2"/>
    <mergeCell ref="A3:I3"/>
    <mergeCell ref="A49:I49"/>
    <mergeCell ref="A51:I51"/>
    <mergeCell ref="A52:I52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1215</vt:lpstr>
    </vt:vector>
  </TitlesOfParts>
  <Company>Universidad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</dc:creator>
  <cp:lastModifiedBy>UCR</cp:lastModifiedBy>
  <cp:lastPrinted>2020-02-21T14:52:06Z</cp:lastPrinted>
  <dcterms:created xsi:type="dcterms:W3CDTF">2020-02-21T14:50:46Z</dcterms:created>
  <dcterms:modified xsi:type="dcterms:W3CDTF">2020-02-21T14:55:42Z</dcterms:modified>
</cp:coreProperties>
</file>